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<sst xmlns="http://schemas.openxmlformats.org/spreadsheetml/2006/main" count="46" uniqueCount="33">
  <si>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AUDIO</t>
  </si>
  <si>
    <t>Single</t>
  </si>
  <si>
    <t>DVD</t>
  </si>
  <si>
    <t>SACD</t>
  </si>
  <si>
    <t>Album</t>
  </si>
  <si>
    <t>MC</t>
  </si>
  <si>
    <t>CD</t>
  </si>
  <si>
    <t>Mini Disc</t>
  </si>
  <si>
    <t>DVD-Audio</t>
  </si>
  <si>
    <t>Összesen</t>
  </si>
  <si>
    <t>AUDIO TOTAL</t>
  </si>
  <si>
    <t>Prémium</t>
  </si>
  <si>
    <t>VIDEO</t>
  </si>
  <si>
    <t>DVD-Video</t>
  </si>
  <si>
    <t>VHS</t>
  </si>
  <si>
    <t>FULL TOTAL</t>
  </si>
  <si>
    <t>Hazai</t>
  </si>
  <si>
    <t>Külföldi</t>
  </si>
  <si>
    <t xml:space="preserve">Klasszikus   </t>
  </si>
  <si>
    <t>db</t>
  </si>
  <si>
    <t>Nagyker érték</t>
  </si>
  <si>
    <t>Kisker érték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</si>
  <si>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</si>
  <si>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</si>
  <si>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</si>
  <si>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</si>
  <si>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LP </t>
  </si>
  <si>
    <t xml:space="preserve">CD </t>
  </si>
  <si>
    <t xml:space="preserve">SACD </t>
  </si>
  <si>
    <t xml:space="preserve">Egyéb </t>
  </si>
  <si>
    <t>TOTAL</t>
  </si>
  <si>
    <t xml:space="preserve">MC </t>
  </si>
  <si>
    <t>2007. ÉVI ÖSSZESITETT ELADÁSI ADATOK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</si>
</sst>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  <numFmt numFmtId="166" formatCode="_-* #,##0\ _F_t_-;\-* #,##0\ _F_t_-;_-* &quot;-&quot;??\ _F_t_-;_-@_-"/>
  </numFmts>
  <fonts count="6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12"/>
      <name val="Times New Roman CE"/>
      <family val="1"/>
    </font>
    <font>
      <b/>
      <sz val="12"/>
      <color indexed="12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165" fontId="2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horizontal="right" vertical="center"/>
    </xf>
    <xf numFmtId="165" fontId="4" fillId="0" borderId="1" xfId="15" applyNumberFormat="1" applyFont="1" applyBorder="1" applyAlignment="1">
      <alignment horizontal="right" vertical="center"/>
    </xf>
    <xf numFmtId="165" fontId="4" fillId="0" borderId="0" xfId="15" applyNumberFormat="1" applyFont="1" applyBorder="1" applyAlignment="1">
      <alignment horizontal="right" vertical="center"/>
    </xf>
    <xf numFmtId="165" fontId="4" fillId="0" borderId="6" xfId="15" applyNumberFormat="1" applyFont="1" applyBorder="1" applyAlignment="1">
      <alignment horizontal="right" vertical="center"/>
    </xf>
    <xf numFmtId="165" fontId="2" fillId="0" borderId="0" xfId="15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4" fillId="0" borderId="5" xfId="15" applyNumberFormat="1" applyFont="1" applyBorder="1" applyAlignment="1">
      <alignment horizontal="right" vertical="center"/>
    </xf>
    <xf numFmtId="165" fontId="4" fillId="0" borderId="10" xfId="15" applyNumberFormat="1" applyFont="1" applyBorder="1" applyAlignment="1">
      <alignment horizontal="right" vertical="center"/>
    </xf>
    <xf numFmtId="165" fontId="4" fillId="0" borderId="11" xfId="15" applyNumberFormat="1" applyFont="1" applyBorder="1" applyAlignment="1">
      <alignment horizontal="right" vertical="center"/>
    </xf>
    <xf numFmtId="165" fontId="2" fillId="0" borderId="5" xfId="15" applyNumberFormat="1" applyFont="1" applyBorder="1" applyAlignment="1">
      <alignment horizontal="right" vertical="center"/>
    </xf>
    <xf numFmtId="165" fontId="2" fillId="0" borderId="10" xfId="15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vertical="center"/>
    </xf>
    <xf numFmtId="165" fontId="2" fillId="0" borderId="1" xfId="15" applyNumberFormat="1" applyFont="1" applyBorder="1" applyAlignment="1">
      <alignment horizontal="right" vertical="center"/>
    </xf>
    <xf numFmtId="165" fontId="4" fillId="0" borderId="2" xfId="15" applyNumberFormat="1" applyFont="1" applyBorder="1" applyAlignment="1">
      <alignment horizontal="right" vertical="center"/>
    </xf>
    <xf numFmtId="165" fontId="4" fillId="0" borderId="3" xfId="15" applyNumberFormat="1" applyFont="1" applyBorder="1" applyAlignment="1">
      <alignment horizontal="right" vertical="center"/>
    </xf>
    <xf numFmtId="165" fontId="4" fillId="0" borderId="4" xfId="15" applyNumberFormat="1" applyFont="1" applyBorder="1" applyAlignment="1">
      <alignment horizontal="right" vertical="center"/>
    </xf>
    <xf numFmtId="165" fontId="2" fillId="0" borderId="2" xfId="15" applyNumberFormat="1" applyFont="1" applyBorder="1" applyAlignment="1">
      <alignment horizontal="right" vertical="center"/>
    </xf>
    <xf numFmtId="165" fontId="2" fillId="0" borderId="3" xfId="15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right"/>
    </xf>
    <xf numFmtId="165" fontId="4" fillId="0" borderId="5" xfId="15" applyNumberFormat="1" applyFont="1" applyBorder="1" applyAlignment="1">
      <alignment horizontal="right"/>
    </xf>
    <xf numFmtId="165" fontId="4" fillId="0" borderId="10" xfId="15" applyNumberFormat="1" applyFont="1" applyBorder="1" applyAlignment="1">
      <alignment horizontal="right"/>
    </xf>
    <xf numFmtId="165" fontId="2" fillId="0" borderId="10" xfId="15" applyNumberFormat="1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165" fontId="4" fillId="0" borderId="2" xfId="15" applyNumberFormat="1" applyFont="1" applyBorder="1" applyAlignment="1">
      <alignment horizontal="right"/>
    </xf>
    <xf numFmtId="165" fontId="4" fillId="0" borderId="3" xfId="15" applyNumberFormat="1" applyFont="1" applyBorder="1" applyAlignment="1">
      <alignment horizontal="right"/>
    </xf>
    <xf numFmtId="165" fontId="4" fillId="0" borderId="0" xfId="15" applyNumberFormat="1" applyFont="1" applyBorder="1" applyAlignment="1">
      <alignment horizontal="right"/>
    </xf>
    <xf numFmtId="165" fontId="4" fillId="0" borderId="1" xfId="15" applyNumberFormat="1" applyFont="1" applyBorder="1" applyAlignment="1">
      <alignment horizontal="right"/>
    </xf>
    <xf numFmtId="165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165" fontId="2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workbookViewId="0" topLeftCell="A1">
      <selection activeCell="B35" sqref="B35"/>
    </sheetView>
  </sheetViews>
  <sheetFormatPr defaultColWidth="9.00390625" defaultRowHeight="21" customHeight="1"/>
  <cols>
    <col min="1" max="1" width="19.625" style="3" customWidth="1"/>
    <col min="2" max="10" width="12.75390625" style="22" customWidth="1"/>
    <col min="11" max="12" width="12.75390625" style="3" customWidth="1"/>
    <col min="13" max="13" width="12.75390625" style="4" customWidth="1"/>
    <col min="14" max="16384" width="9.125" style="22" customWidth="1"/>
  </cols>
  <sheetData>
    <row r="1" spans="1:14" s="3" customFormat="1" ht="27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"/>
    </row>
    <row r="2" s="3" customFormat="1" ht="21" customHeight="1" thickBot="1">
      <c r="M2" s="4"/>
    </row>
    <row r="3" spans="1:13" s="3" customFormat="1" ht="21" customHeight="1" thickBot="1">
      <c r="A3" s="9" t="s">
        <v>0</v>
      </c>
      <c r="B3" s="83" t="s">
        <v>16</v>
      </c>
      <c r="C3" s="84"/>
      <c r="D3" s="85"/>
      <c r="E3" s="83" t="s">
        <v>17</v>
      </c>
      <c r="F3" s="84"/>
      <c r="G3" s="85"/>
      <c r="H3" s="83" t="s">
        <v>18</v>
      </c>
      <c r="I3" s="84"/>
      <c r="J3" s="85"/>
      <c r="K3" s="83" t="s">
        <v>9</v>
      </c>
      <c r="L3" s="84"/>
      <c r="M3" s="85"/>
    </row>
    <row r="4" spans="1:13" s="15" customFormat="1" ht="33" customHeight="1" thickBot="1">
      <c r="A4" s="10" t="s">
        <v>1</v>
      </c>
      <c r="B4" s="11" t="s">
        <v>19</v>
      </c>
      <c r="C4" s="12" t="s">
        <v>20</v>
      </c>
      <c r="D4" s="13" t="s">
        <v>21</v>
      </c>
      <c r="E4" s="11" t="s">
        <v>19</v>
      </c>
      <c r="F4" s="12" t="s">
        <v>20</v>
      </c>
      <c r="G4" s="13" t="s">
        <v>21</v>
      </c>
      <c r="H4" s="11" t="s">
        <v>19</v>
      </c>
      <c r="I4" s="12" t="s">
        <v>20</v>
      </c>
      <c r="J4" s="13" t="s">
        <v>21</v>
      </c>
      <c r="K4" s="14" t="s">
        <v>19</v>
      </c>
      <c r="L4" s="12" t="s">
        <v>20</v>
      </c>
      <c r="M4" s="13" t="s">
        <v>21</v>
      </c>
    </row>
    <row r="5" spans="1:13" ht="21" customHeight="1">
      <c r="A5" s="16" t="s">
        <v>22</v>
      </c>
      <c r="B5" s="17">
        <v>0</v>
      </c>
      <c r="C5" s="18">
        <v>0</v>
      </c>
      <c r="D5" s="19">
        <v>0</v>
      </c>
      <c r="E5" s="17">
        <v>0</v>
      </c>
      <c r="F5" s="18">
        <v>0</v>
      </c>
      <c r="G5" s="19">
        <f>F5*1.28*1.2</f>
        <v>0</v>
      </c>
      <c r="H5" s="17">
        <v>0</v>
      </c>
      <c r="I5" s="18">
        <v>0</v>
      </c>
      <c r="J5" s="19">
        <f>I5*1.28*1.2</f>
        <v>0</v>
      </c>
      <c r="K5" s="20">
        <f aca="true" t="shared" si="0" ref="K5:M7">B5+E5+H5</f>
        <v>0</v>
      </c>
      <c r="L5" s="20">
        <f t="shared" si="0"/>
        <v>0</v>
      </c>
      <c r="M5" s="21">
        <f t="shared" si="0"/>
        <v>0</v>
      </c>
    </row>
    <row r="6" spans="1:13" ht="21" customHeight="1">
      <c r="A6" s="23" t="s">
        <v>23</v>
      </c>
      <c r="B6" s="17">
        <v>7036</v>
      </c>
      <c r="C6" s="18">
        <v>10048</v>
      </c>
      <c r="D6" s="19">
        <f>C6*1.28*1.2</f>
        <v>15433.728</v>
      </c>
      <c r="E6" s="17">
        <v>10971</v>
      </c>
      <c r="F6" s="18">
        <v>8522</v>
      </c>
      <c r="G6" s="19">
        <f>F6*1.28*1.2</f>
        <v>13089.792</v>
      </c>
      <c r="H6" s="17">
        <v>-1</v>
      </c>
      <c r="I6" s="18">
        <v>-1</v>
      </c>
      <c r="J6" s="19">
        <f>I6*1.28*1.2</f>
        <v>-1.536</v>
      </c>
      <c r="K6" s="20">
        <f t="shared" si="0"/>
        <v>18006</v>
      </c>
      <c r="L6" s="20">
        <f t="shared" si="0"/>
        <v>18569</v>
      </c>
      <c r="M6" s="21">
        <f t="shared" si="0"/>
        <v>28521.983999999997</v>
      </c>
    </row>
    <row r="7" spans="1:13" ht="21" customHeight="1">
      <c r="A7" s="23" t="s">
        <v>24</v>
      </c>
      <c r="B7" s="17">
        <v>2</v>
      </c>
      <c r="C7" s="18">
        <v>2</v>
      </c>
      <c r="D7" s="19">
        <f>C7*1.28*1.2</f>
        <v>3.072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9">
        <v>0</v>
      </c>
      <c r="K7" s="20">
        <f t="shared" si="0"/>
        <v>2</v>
      </c>
      <c r="L7" s="20">
        <f t="shared" si="0"/>
        <v>2</v>
      </c>
      <c r="M7" s="21">
        <f t="shared" si="0"/>
        <v>3.072</v>
      </c>
    </row>
    <row r="8" spans="1:13" ht="21" customHeight="1" thickBot="1">
      <c r="A8" s="23" t="s">
        <v>2</v>
      </c>
      <c r="B8" s="17">
        <v>0</v>
      </c>
      <c r="C8" s="18">
        <v>0</v>
      </c>
      <c r="D8" s="19">
        <v>0</v>
      </c>
      <c r="E8" s="17">
        <v>0</v>
      </c>
      <c r="F8" s="18">
        <v>0</v>
      </c>
      <c r="G8" s="19">
        <f>F8*1.28*1.2</f>
        <v>0</v>
      </c>
      <c r="H8" s="17">
        <v>0</v>
      </c>
      <c r="I8" s="18">
        <v>0</v>
      </c>
      <c r="J8" s="19">
        <f>I8*1.28*1.2</f>
        <v>0</v>
      </c>
      <c r="K8" s="20">
        <f>B8+E8+H8</f>
        <v>0</v>
      </c>
      <c r="L8" s="20">
        <f>C8+F8+I8</f>
        <v>0</v>
      </c>
      <c r="M8" s="21">
        <f>D8+G8+J8</f>
        <v>0</v>
      </c>
    </row>
    <row r="9" spans="1:13" s="3" customFormat="1" ht="21" customHeight="1" thickBot="1">
      <c r="A9" s="24" t="s">
        <v>25</v>
      </c>
      <c r="B9" s="25">
        <f>SUM(B5:B8)</f>
        <v>7038</v>
      </c>
      <c r="C9" s="26">
        <f>SUM(C5:C8)</f>
        <v>10050</v>
      </c>
      <c r="D9" s="26">
        <f>SUM(D5:D7)</f>
        <v>15436.8</v>
      </c>
      <c r="E9" s="25">
        <f>SUM(E5:E8)</f>
        <v>10971</v>
      </c>
      <c r="F9" s="26">
        <f>SUM(F5:F8)</f>
        <v>8522</v>
      </c>
      <c r="G9" s="27">
        <f>SUM(G5:G8)</f>
        <v>13089.792</v>
      </c>
      <c r="H9" s="26">
        <f>SUM(H5:H8)</f>
        <v>-1</v>
      </c>
      <c r="I9" s="26">
        <f>SUM(I5:I8)</f>
        <v>-1</v>
      </c>
      <c r="J9" s="27">
        <f>SUM(J5:J7)</f>
        <v>-1.536</v>
      </c>
      <c r="K9" s="26">
        <f>SUM(K5:K8)</f>
        <v>18008</v>
      </c>
      <c r="L9" s="26">
        <f>SUM(L5:L8)</f>
        <v>18571</v>
      </c>
      <c r="M9" s="28">
        <f>SUM(M5:M8)</f>
        <v>28525.055999999997</v>
      </c>
    </row>
    <row r="10" spans="1:13" ht="21" customHeight="1">
      <c r="A10" s="29"/>
      <c r="B10" s="30"/>
      <c r="C10" s="31"/>
      <c r="D10" s="31"/>
      <c r="E10" s="30"/>
      <c r="F10" s="31"/>
      <c r="G10" s="31"/>
      <c r="H10" s="30"/>
      <c r="I10" s="31"/>
      <c r="J10" s="31"/>
      <c r="K10" s="20"/>
      <c r="L10" s="20"/>
      <c r="M10" s="9"/>
    </row>
    <row r="11" spans="1:13" s="3" customFormat="1" ht="21" customHeight="1" thickBot="1">
      <c r="A11" s="9" t="s">
        <v>4</v>
      </c>
      <c r="B11" s="32"/>
      <c r="C11" s="33"/>
      <c r="D11" s="33"/>
      <c r="E11" s="32"/>
      <c r="F11" s="33"/>
      <c r="G11" s="33"/>
      <c r="H11" s="32"/>
      <c r="I11" s="33"/>
      <c r="J11" s="33"/>
      <c r="K11" s="9"/>
      <c r="L11" s="34"/>
      <c r="M11" s="9"/>
    </row>
    <row r="12" spans="1:13" ht="21" customHeight="1">
      <c r="A12" s="16" t="s">
        <v>26</v>
      </c>
      <c r="B12" s="35">
        <v>47</v>
      </c>
      <c r="C12" s="36">
        <v>56</v>
      </c>
      <c r="D12" s="37">
        <f>C12*1.28*1.2</f>
        <v>86.016</v>
      </c>
      <c r="E12" s="36">
        <v>2843</v>
      </c>
      <c r="F12" s="36">
        <v>8402</v>
      </c>
      <c r="G12" s="37">
        <f>F12*1.28*1.2</f>
        <v>12905.472</v>
      </c>
      <c r="H12" s="35">
        <v>84</v>
      </c>
      <c r="I12" s="36">
        <v>275</v>
      </c>
      <c r="J12" s="36">
        <f>I12*1.28*1.2</f>
        <v>422.4</v>
      </c>
      <c r="K12" s="38">
        <f>B12+E12+H12</f>
        <v>2974</v>
      </c>
      <c r="L12" s="39">
        <f>C12+F12+I12</f>
        <v>8733</v>
      </c>
      <c r="M12" s="40">
        <f>D12+G12+J12</f>
        <v>13413.887999999999</v>
      </c>
    </row>
    <row r="13" spans="1:13" ht="21" customHeight="1">
      <c r="A13" s="23" t="s">
        <v>5</v>
      </c>
      <c r="B13" s="17">
        <v>87683</v>
      </c>
      <c r="C13" s="18">
        <v>99555</v>
      </c>
      <c r="D13" s="19">
        <f aca="true" t="shared" si="1" ref="D13:D18">C13*1.28*1.2</f>
        <v>152916.48</v>
      </c>
      <c r="E13" s="18">
        <v>191724</v>
      </c>
      <c r="F13" s="18">
        <v>137053</v>
      </c>
      <c r="G13" s="19">
        <f aca="true" t="shared" si="2" ref="G13:G18">F13*1.28*1.2</f>
        <v>210513.408</v>
      </c>
      <c r="H13" s="17">
        <v>20575</v>
      </c>
      <c r="I13" s="18">
        <v>36677</v>
      </c>
      <c r="J13" s="18">
        <f aca="true" t="shared" si="3" ref="J13:J18">I13*1.28*1.2</f>
        <v>56335.871999999996</v>
      </c>
      <c r="K13" s="41">
        <f aca="true" t="shared" si="4" ref="K13:M18">B13+E13+H13</f>
        <v>299982</v>
      </c>
      <c r="L13" s="20">
        <f t="shared" si="4"/>
        <v>273285</v>
      </c>
      <c r="M13" s="21">
        <f t="shared" si="4"/>
        <v>419765.76</v>
      </c>
    </row>
    <row r="14" spans="1:13" ht="21" customHeight="1">
      <c r="A14" s="23" t="s">
        <v>27</v>
      </c>
      <c r="B14" s="17">
        <v>1484680</v>
      </c>
      <c r="C14" s="18">
        <v>2205970</v>
      </c>
      <c r="D14" s="19">
        <f t="shared" si="1"/>
        <v>3388369.92</v>
      </c>
      <c r="E14" s="18">
        <v>2756008</v>
      </c>
      <c r="F14" s="18">
        <v>2655092</v>
      </c>
      <c r="G14" s="19">
        <f t="shared" si="2"/>
        <v>4078221.312</v>
      </c>
      <c r="H14" s="17">
        <v>355000</v>
      </c>
      <c r="I14" s="18">
        <v>537048</v>
      </c>
      <c r="J14" s="18">
        <f t="shared" si="3"/>
        <v>824905.728</v>
      </c>
      <c r="K14" s="41">
        <f t="shared" si="4"/>
        <v>4595688</v>
      </c>
      <c r="L14" s="20">
        <f t="shared" si="4"/>
        <v>5398110</v>
      </c>
      <c r="M14" s="21">
        <f t="shared" si="4"/>
        <v>8291496.96</v>
      </c>
    </row>
    <row r="15" spans="1:13" ht="21" customHeight="1">
      <c r="A15" s="23" t="s">
        <v>7</v>
      </c>
      <c r="B15" s="17">
        <v>0</v>
      </c>
      <c r="C15" s="18">
        <v>0</v>
      </c>
      <c r="D15" s="19">
        <f t="shared" si="1"/>
        <v>0</v>
      </c>
      <c r="E15" s="18">
        <v>0</v>
      </c>
      <c r="F15" s="18">
        <v>0</v>
      </c>
      <c r="G15" s="19">
        <f t="shared" si="2"/>
        <v>0</v>
      </c>
      <c r="H15" s="17">
        <v>0</v>
      </c>
      <c r="I15" s="18">
        <v>0</v>
      </c>
      <c r="J15" s="18">
        <f t="shared" si="3"/>
        <v>0</v>
      </c>
      <c r="K15" s="41">
        <f t="shared" si="4"/>
        <v>0</v>
      </c>
      <c r="L15" s="20">
        <f t="shared" si="4"/>
        <v>0</v>
      </c>
      <c r="M15" s="21">
        <f t="shared" si="4"/>
        <v>0</v>
      </c>
    </row>
    <row r="16" spans="1:13" ht="21" customHeight="1">
      <c r="A16" s="23" t="s">
        <v>8</v>
      </c>
      <c r="B16" s="17">
        <v>4618</v>
      </c>
      <c r="C16" s="18">
        <v>7569</v>
      </c>
      <c r="D16" s="19">
        <f t="shared" si="1"/>
        <v>11625.983999999999</v>
      </c>
      <c r="E16" s="18">
        <v>8464</v>
      </c>
      <c r="F16" s="18">
        <v>10888</v>
      </c>
      <c r="G16" s="19">
        <f t="shared" si="2"/>
        <v>16723.967999999997</v>
      </c>
      <c r="H16" s="17">
        <v>0</v>
      </c>
      <c r="I16" s="18">
        <v>0</v>
      </c>
      <c r="J16" s="18">
        <f t="shared" si="3"/>
        <v>0</v>
      </c>
      <c r="K16" s="41">
        <f t="shared" si="4"/>
        <v>13082</v>
      </c>
      <c r="L16" s="20">
        <f t="shared" si="4"/>
        <v>18457</v>
      </c>
      <c r="M16" s="21">
        <f t="shared" si="4"/>
        <v>28349.951999999997</v>
      </c>
    </row>
    <row r="17" spans="1:13" ht="21" customHeight="1">
      <c r="A17" s="23" t="s">
        <v>28</v>
      </c>
      <c r="B17" s="17"/>
      <c r="C17" s="18"/>
      <c r="D17" s="19">
        <f t="shared" si="1"/>
        <v>0</v>
      </c>
      <c r="E17" s="18">
        <v>1027</v>
      </c>
      <c r="F17" s="18">
        <v>3183</v>
      </c>
      <c r="G17" s="19">
        <f t="shared" si="2"/>
        <v>4889.088</v>
      </c>
      <c r="H17" s="17">
        <v>1135</v>
      </c>
      <c r="I17" s="18">
        <v>3352</v>
      </c>
      <c r="J17" s="18">
        <f t="shared" si="3"/>
        <v>5148.6720000000005</v>
      </c>
      <c r="K17" s="41">
        <f t="shared" si="4"/>
        <v>2162</v>
      </c>
      <c r="L17" s="20">
        <f t="shared" si="4"/>
        <v>6535</v>
      </c>
      <c r="M17" s="21">
        <f t="shared" si="4"/>
        <v>10037.76</v>
      </c>
    </row>
    <row r="18" spans="1:13" ht="21" customHeight="1" thickBot="1">
      <c r="A18" s="23" t="s">
        <v>29</v>
      </c>
      <c r="B18" s="42">
        <v>258</v>
      </c>
      <c r="C18" s="43">
        <v>126</v>
      </c>
      <c r="D18" s="44">
        <f t="shared" si="1"/>
        <v>193.536</v>
      </c>
      <c r="E18" s="43">
        <v>1106</v>
      </c>
      <c r="F18" s="43">
        <v>2827</v>
      </c>
      <c r="G18" s="44">
        <f t="shared" si="2"/>
        <v>4342.272</v>
      </c>
      <c r="H18" s="42">
        <v>344</v>
      </c>
      <c r="I18" s="43">
        <v>849</v>
      </c>
      <c r="J18" s="43">
        <f t="shared" si="3"/>
        <v>1304.064</v>
      </c>
      <c r="K18" s="45">
        <f t="shared" si="4"/>
        <v>1708</v>
      </c>
      <c r="L18" s="46">
        <f t="shared" si="4"/>
        <v>3802</v>
      </c>
      <c r="M18" s="47">
        <f t="shared" si="4"/>
        <v>5839.872</v>
      </c>
    </row>
    <row r="19" spans="1:13" s="3" customFormat="1" ht="21" customHeight="1" thickBot="1">
      <c r="A19" s="24" t="s">
        <v>25</v>
      </c>
      <c r="B19" s="48">
        <f aca="true" t="shared" si="5" ref="B19:M19">SUM(B12:B18)</f>
        <v>1577286</v>
      </c>
      <c r="C19" s="49">
        <f t="shared" si="5"/>
        <v>2313276</v>
      </c>
      <c r="D19" s="47">
        <f t="shared" si="5"/>
        <v>3553191.9359999998</v>
      </c>
      <c r="E19" s="50">
        <f t="shared" si="5"/>
        <v>2961172</v>
      </c>
      <c r="F19" s="50">
        <f t="shared" si="5"/>
        <v>2817445</v>
      </c>
      <c r="G19" s="50">
        <f t="shared" si="5"/>
        <v>4327595.5200000005</v>
      </c>
      <c r="H19" s="51">
        <f t="shared" si="5"/>
        <v>377138</v>
      </c>
      <c r="I19" s="50">
        <f t="shared" si="5"/>
        <v>578201</v>
      </c>
      <c r="J19" s="28">
        <f t="shared" si="5"/>
        <v>888116.736</v>
      </c>
      <c r="K19" s="49">
        <f t="shared" si="5"/>
        <v>4915596</v>
      </c>
      <c r="L19" s="49">
        <f t="shared" si="5"/>
        <v>5708922</v>
      </c>
      <c r="M19" s="47">
        <f t="shared" si="5"/>
        <v>8768904.191999998</v>
      </c>
    </row>
    <row r="20" spans="1:13" ht="21" customHeight="1" thickBot="1">
      <c r="A20" s="32"/>
      <c r="B20" s="52"/>
      <c r="C20" s="53"/>
      <c r="D20" s="53"/>
      <c r="E20" s="52"/>
      <c r="F20" s="53"/>
      <c r="G20" s="53"/>
      <c r="H20" s="52"/>
      <c r="I20" s="53"/>
      <c r="J20" s="53"/>
      <c r="K20" s="34"/>
      <c r="L20" s="34"/>
      <c r="M20" s="9"/>
    </row>
    <row r="21" spans="1:13" s="3" customFormat="1" ht="21" customHeight="1" thickBot="1">
      <c r="A21" s="54" t="s">
        <v>30</v>
      </c>
      <c r="B21" s="51">
        <f aca="true" t="shared" si="6" ref="B21:M21">B9+B19</f>
        <v>1584324</v>
      </c>
      <c r="C21" s="50">
        <f t="shared" si="6"/>
        <v>2323326</v>
      </c>
      <c r="D21" s="50">
        <f t="shared" si="6"/>
        <v>3568628.7359999996</v>
      </c>
      <c r="E21" s="50">
        <f t="shared" si="6"/>
        <v>2972143</v>
      </c>
      <c r="F21" s="50">
        <f t="shared" si="6"/>
        <v>2825967</v>
      </c>
      <c r="G21" s="50">
        <f t="shared" si="6"/>
        <v>4340685.312000001</v>
      </c>
      <c r="H21" s="51">
        <f t="shared" si="6"/>
        <v>377137</v>
      </c>
      <c r="I21" s="50">
        <f t="shared" si="6"/>
        <v>578200</v>
      </c>
      <c r="J21" s="50">
        <f t="shared" si="6"/>
        <v>888115.2000000001</v>
      </c>
      <c r="K21" s="51">
        <f t="shared" si="6"/>
        <v>4933604</v>
      </c>
      <c r="L21" s="50">
        <f t="shared" si="6"/>
        <v>5727493</v>
      </c>
      <c r="M21" s="28">
        <f t="shared" si="6"/>
        <v>8797429.247999998</v>
      </c>
    </row>
    <row r="22" spans="1:13" s="3" customFormat="1" ht="21" customHeight="1">
      <c r="A22" s="5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3" customFormat="1" ht="21" customHeight="1" thickBot="1">
      <c r="A23" s="9" t="s">
        <v>11</v>
      </c>
      <c r="B23" s="32"/>
      <c r="C23" s="33"/>
      <c r="D23" s="33"/>
      <c r="E23" s="32"/>
      <c r="F23" s="33"/>
      <c r="G23" s="33"/>
      <c r="H23" s="32"/>
      <c r="I23" s="33"/>
      <c r="J23" s="33"/>
      <c r="K23" s="9"/>
      <c r="L23" s="34"/>
      <c r="M23" s="9"/>
    </row>
    <row r="24" spans="1:13" ht="21" customHeight="1">
      <c r="A24" s="16" t="s">
        <v>31</v>
      </c>
      <c r="B24" s="35">
        <v>3595</v>
      </c>
      <c r="C24" s="36">
        <v>1905</v>
      </c>
      <c r="D24" s="37">
        <f>C24*1.28*1.2</f>
        <v>2926.08</v>
      </c>
      <c r="E24" s="36"/>
      <c r="F24" s="36"/>
      <c r="G24" s="37">
        <f>F24*1.28*1.2</f>
        <v>0</v>
      </c>
      <c r="H24" s="35"/>
      <c r="I24" s="36"/>
      <c r="J24" s="37">
        <f>I24*1.28*1.2</f>
        <v>0</v>
      </c>
      <c r="K24" s="38">
        <f aca="true" t="shared" si="7" ref="K24:M27">B24+E24+H24</f>
        <v>3595</v>
      </c>
      <c r="L24" s="39">
        <f t="shared" si="7"/>
        <v>1905</v>
      </c>
      <c r="M24" s="40">
        <f t="shared" si="7"/>
        <v>2926.08</v>
      </c>
    </row>
    <row r="25" spans="1:13" ht="21" customHeight="1">
      <c r="A25" s="23" t="s">
        <v>6</v>
      </c>
      <c r="B25" s="17">
        <v>130569</v>
      </c>
      <c r="C25" s="18">
        <v>45195</v>
      </c>
      <c r="D25" s="19">
        <f>C25*1.28*1.2</f>
        <v>69419.51999999999</v>
      </c>
      <c r="E25" s="18">
        <v>52885</v>
      </c>
      <c r="F25" s="18">
        <v>17816</v>
      </c>
      <c r="G25" s="19">
        <f>F25*1.28*1.2</f>
        <v>27365.376</v>
      </c>
      <c r="H25" s="17">
        <v>915</v>
      </c>
      <c r="I25" s="18">
        <v>2278</v>
      </c>
      <c r="J25" s="19">
        <f>I25*1.28*1.2</f>
        <v>3499.0080000000003</v>
      </c>
      <c r="K25" s="41">
        <f t="shared" si="7"/>
        <v>184369</v>
      </c>
      <c r="L25" s="20">
        <f t="shared" si="7"/>
        <v>65289</v>
      </c>
      <c r="M25" s="21">
        <f t="shared" si="7"/>
        <v>100283.904</v>
      </c>
    </row>
    <row r="26" spans="1:13" ht="21" customHeight="1">
      <c r="A26" s="23" t="s">
        <v>3</v>
      </c>
      <c r="B26" s="17"/>
      <c r="C26" s="18"/>
      <c r="D26" s="19">
        <f>C26*1.28*1.2</f>
        <v>0</v>
      </c>
      <c r="E26" s="18"/>
      <c r="F26" s="18"/>
      <c r="G26" s="19">
        <f>F26*1.28*1.2</f>
        <v>0</v>
      </c>
      <c r="H26" s="17"/>
      <c r="I26" s="18"/>
      <c r="J26" s="19">
        <f>I26*1.28*1.2</f>
        <v>0</v>
      </c>
      <c r="K26" s="41">
        <f>B26+E26+H26</f>
        <v>0</v>
      </c>
      <c r="L26" s="20">
        <f>C26+F26+I26</f>
        <v>0</v>
      </c>
      <c r="M26" s="21">
        <f>D26+G26+J26</f>
        <v>0</v>
      </c>
    </row>
    <row r="27" spans="1:13" ht="21" customHeight="1" thickBot="1">
      <c r="A27" s="56" t="s">
        <v>29</v>
      </c>
      <c r="B27" s="42">
        <v>1570</v>
      </c>
      <c r="C27" s="43">
        <v>3941</v>
      </c>
      <c r="D27" s="44">
        <f>C27*1.28*1.2</f>
        <v>6053.376</v>
      </c>
      <c r="E27" s="18">
        <v>12500</v>
      </c>
      <c r="F27" s="18">
        <v>2938</v>
      </c>
      <c r="G27" s="44">
        <f>F27*1.28*1.2</f>
        <v>4512.768</v>
      </c>
      <c r="H27" s="17"/>
      <c r="I27" s="18"/>
      <c r="J27" s="44"/>
      <c r="K27" s="41">
        <f t="shared" si="7"/>
        <v>14070</v>
      </c>
      <c r="L27" s="20">
        <f t="shared" si="7"/>
        <v>6879</v>
      </c>
      <c r="M27" s="21">
        <f t="shared" si="7"/>
        <v>10566.144</v>
      </c>
    </row>
    <row r="28" spans="1:13" s="3" customFormat="1" ht="21" customHeight="1" thickBot="1">
      <c r="A28" s="24" t="s">
        <v>25</v>
      </c>
      <c r="B28" s="48">
        <f>SUM(B24:B27)</f>
        <v>135734</v>
      </c>
      <c r="C28" s="49">
        <f aca="true" t="shared" si="8" ref="C28:L28">SUM(C24:C27)</f>
        <v>51041</v>
      </c>
      <c r="D28" s="47">
        <f>SUM(D24:D27)</f>
        <v>78398.976</v>
      </c>
      <c r="E28" s="50">
        <f t="shared" si="8"/>
        <v>65385</v>
      </c>
      <c r="F28" s="50">
        <f t="shared" si="8"/>
        <v>20754</v>
      </c>
      <c r="G28" s="50">
        <f>SUM(G24:G27)</f>
        <v>31878.144</v>
      </c>
      <c r="H28" s="51">
        <f t="shared" si="8"/>
        <v>915</v>
      </c>
      <c r="I28" s="50">
        <f t="shared" si="8"/>
        <v>2278</v>
      </c>
      <c r="J28" s="50">
        <f>SUM(J24:J27)</f>
        <v>3499.0080000000003</v>
      </c>
      <c r="K28" s="51">
        <f t="shared" si="8"/>
        <v>202034</v>
      </c>
      <c r="L28" s="50">
        <f t="shared" si="8"/>
        <v>74073</v>
      </c>
      <c r="M28" s="28">
        <f>SUM(M24:M27)</f>
        <v>113776.128</v>
      </c>
    </row>
    <row r="29" spans="1:13" ht="21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34"/>
      <c r="L29" s="34"/>
      <c r="M29" s="9"/>
    </row>
    <row r="30" spans="1:13" s="3" customFormat="1" ht="21" customHeight="1" thickBot="1">
      <c r="A30" s="54" t="s">
        <v>10</v>
      </c>
      <c r="B30" s="51">
        <f aca="true" t="shared" si="9" ref="B30:M30">B21+B28</f>
        <v>1720058</v>
      </c>
      <c r="C30" s="51">
        <f t="shared" si="9"/>
        <v>2374367</v>
      </c>
      <c r="D30" s="51">
        <f t="shared" si="9"/>
        <v>3647027.7119999994</v>
      </c>
      <c r="E30" s="51">
        <f t="shared" si="9"/>
        <v>3037528</v>
      </c>
      <c r="F30" s="51">
        <f t="shared" si="9"/>
        <v>2846721</v>
      </c>
      <c r="G30" s="51">
        <f t="shared" si="9"/>
        <v>4372563.456000001</v>
      </c>
      <c r="H30" s="51">
        <f t="shared" si="9"/>
        <v>378052</v>
      </c>
      <c r="I30" s="51">
        <f t="shared" si="9"/>
        <v>580478</v>
      </c>
      <c r="J30" s="51">
        <f t="shared" si="9"/>
        <v>891614.2080000001</v>
      </c>
      <c r="K30" s="51">
        <f t="shared" si="9"/>
        <v>5135638</v>
      </c>
      <c r="L30" s="51">
        <f t="shared" si="9"/>
        <v>5801566</v>
      </c>
      <c r="M30" s="59">
        <f t="shared" si="9"/>
        <v>8911205.375999998</v>
      </c>
    </row>
    <row r="31" spans="1:13" s="3" customFormat="1" ht="21" customHeight="1">
      <c r="A31" s="6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21" customHeight="1" thickBot="1">
      <c r="A32" s="61" t="s">
        <v>12</v>
      </c>
      <c r="B32" s="7"/>
      <c r="C32" s="5"/>
      <c r="D32" s="5"/>
      <c r="E32" s="7"/>
      <c r="F32" s="5"/>
      <c r="G32" s="5"/>
      <c r="H32" s="7"/>
      <c r="I32" s="5"/>
      <c r="J32" s="5"/>
      <c r="K32" s="6"/>
      <c r="L32" s="6"/>
      <c r="M32" s="4"/>
    </row>
    <row r="33" spans="1:13" ht="21" customHeight="1">
      <c r="A33" s="62" t="s">
        <v>13</v>
      </c>
      <c r="B33" s="63">
        <v>69978</v>
      </c>
      <c r="C33" s="64">
        <v>144280</v>
      </c>
      <c r="D33" s="37">
        <f>C33*1.28*1.2</f>
        <v>221614.08</v>
      </c>
      <c r="E33" s="64">
        <v>103585</v>
      </c>
      <c r="F33" s="64">
        <v>278217</v>
      </c>
      <c r="G33" s="37">
        <f>F33*1.28*1.2</f>
        <v>427341.312</v>
      </c>
      <c r="H33" s="63">
        <v>20083</v>
      </c>
      <c r="I33" s="64">
        <v>56598</v>
      </c>
      <c r="J33" s="37">
        <f>I33*1.28*1.2</f>
        <v>86934.528</v>
      </c>
      <c r="K33" s="65">
        <f aca="true" t="shared" si="10" ref="K33:M34">B33+E33+H33</f>
        <v>193646</v>
      </c>
      <c r="L33" s="65">
        <f t="shared" si="10"/>
        <v>479095</v>
      </c>
      <c r="M33" s="66">
        <f t="shared" si="10"/>
        <v>735889.92</v>
      </c>
    </row>
    <row r="34" spans="1:13" ht="21" customHeight="1" thickBot="1">
      <c r="A34" s="1" t="s">
        <v>14</v>
      </c>
      <c r="B34" s="67">
        <v>248</v>
      </c>
      <c r="C34" s="68">
        <v>417</v>
      </c>
      <c r="D34" s="44">
        <f>C34*1.28*1.2</f>
        <v>640.512</v>
      </c>
      <c r="E34" s="69">
        <v>757</v>
      </c>
      <c r="F34" s="69">
        <v>1210</v>
      </c>
      <c r="G34" s="44">
        <f>F34*1.28*1.2</f>
        <v>1858.56</v>
      </c>
      <c r="H34" s="70">
        <v>-2</v>
      </c>
      <c r="I34" s="69">
        <v>-9</v>
      </c>
      <c r="J34" s="44">
        <f>I34*1.28*1.2</f>
        <v>-13.824</v>
      </c>
      <c r="K34" s="2">
        <f t="shared" si="10"/>
        <v>1003</v>
      </c>
      <c r="L34" s="2">
        <f t="shared" si="10"/>
        <v>1618</v>
      </c>
      <c r="M34" s="71">
        <f t="shared" si="10"/>
        <v>2485.248</v>
      </c>
    </row>
    <row r="35" spans="1:13" s="3" customFormat="1" ht="21" customHeight="1" thickBot="1">
      <c r="A35" s="72" t="s">
        <v>25</v>
      </c>
      <c r="B35" s="73">
        <f>SUM(B33:B34)</f>
        <v>70226</v>
      </c>
      <c r="C35" s="74">
        <f aca="true" t="shared" si="11" ref="C35:K35">SUM(C33:C34)</f>
        <v>144697</v>
      </c>
      <c r="D35" s="75">
        <f t="shared" si="11"/>
        <v>222254.59199999998</v>
      </c>
      <c r="E35" s="74">
        <f t="shared" si="11"/>
        <v>104342</v>
      </c>
      <c r="F35" s="74">
        <f t="shared" si="11"/>
        <v>279427</v>
      </c>
      <c r="G35" s="74">
        <f t="shared" si="11"/>
        <v>429199.872</v>
      </c>
      <c r="H35" s="73">
        <f t="shared" si="11"/>
        <v>20081</v>
      </c>
      <c r="I35" s="74">
        <f t="shared" si="11"/>
        <v>56589</v>
      </c>
      <c r="J35" s="75">
        <f t="shared" si="11"/>
        <v>86920.70400000001</v>
      </c>
      <c r="K35" s="74">
        <f t="shared" si="11"/>
        <v>194649</v>
      </c>
      <c r="L35" s="74">
        <f>SUM(L33:L34)</f>
        <v>480713</v>
      </c>
      <c r="M35" s="75">
        <f>SUM(M33:M34)</f>
        <v>738375.1680000001</v>
      </c>
    </row>
    <row r="36" spans="1:12" ht="21" customHeight="1" thickBot="1">
      <c r="A36" s="76"/>
      <c r="B36" s="77"/>
      <c r="C36" s="78"/>
      <c r="D36" s="78"/>
      <c r="E36" s="77"/>
      <c r="F36" s="78"/>
      <c r="G36" s="78"/>
      <c r="H36" s="77"/>
      <c r="I36" s="78"/>
      <c r="J36" s="78"/>
      <c r="K36" s="6"/>
      <c r="L36" s="6"/>
    </row>
    <row r="37" spans="1:13" s="3" customFormat="1" ht="21" customHeight="1" thickBot="1">
      <c r="A37" s="79" t="s">
        <v>15</v>
      </c>
      <c r="B37" s="73">
        <f>B30+B35</f>
        <v>1790284</v>
      </c>
      <c r="C37" s="73">
        <f aca="true" t="shared" si="12" ref="C37:M37">C30+C35</f>
        <v>2519064</v>
      </c>
      <c r="D37" s="73">
        <f t="shared" si="12"/>
        <v>3869282.3039999995</v>
      </c>
      <c r="E37" s="73">
        <f t="shared" si="12"/>
        <v>3141870</v>
      </c>
      <c r="F37" s="73">
        <f t="shared" si="12"/>
        <v>3126148</v>
      </c>
      <c r="G37" s="73">
        <f t="shared" si="12"/>
        <v>4801763.328000002</v>
      </c>
      <c r="H37" s="73">
        <f t="shared" si="12"/>
        <v>398133</v>
      </c>
      <c r="I37" s="73">
        <f t="shared" si="12"/>
        <v>637067</v>
      </c>
      <c r="J37" s="73">
        <f t="shared" si="12"/>
        <v>978534.9120000001</v>
      </c>
      <c r="K37" s="73">
        <f t="shared" si="12"/>
        <v>5330287</v>
      </c>
      <c r="L37" s="73">
        <f t="shared" si="12"/>
        <v>6282279</v>
      </c>
      <c r="M37" s="80">
        <f t="shared" si="12"/>
        <v>9649580.543999998</v>
      </c>
    </row>
    <row r="40" spans="1:8" ht="21" customHeight="1">
      <c r="A40" s="4"/>
      <c r="H40" s="81"/>
    </row>
  </sheetData>
  <mergeCells count="5">
    <mergeCell ref="A1:M1"/>
    <mergeCell ref="B3:D3"/>
    <mergeCell ref="E3:G3"/>
    <mergeCell ref="H3:J3"/>
    <mergeCell ref="K3:M3"/>
  </mergeCells>
  <printOptions horizontalCentered="1"/>
  <pageMargins left="0.7874015748031497" right="0.7874015748031497" top="0.5905511811023623" bottom="0.7086614173228347" header="0.2362204724409449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2008-03-05T12:12:50Z</cp:lastPrinted>
  <dcterms:created xsi:type="dcterms:W3CDTF">2007-02-16T13:09:52Z</dcterms:created>
  <dcterms:modified xsi:type="dcterms:W3CDTF">2008-03-05T12:15:00Z</dcterms:modified>
  <cp:category/>
  <cp:version/>
  <cp:contentType/>
  <cp:contentStatus/>
</cp:coreProperties>
</file>